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lcsq.sharepoint.com/sites/AssociationProfesseursLignery/Shared Documents/COMMUN/Fabryce/Modèles/Assurances/Desjardins Sécurité financière/MISE À JOUR/"/>
    </mc:Choice>
  </mc:AlternateContent>
  <xr:revisionPtr revIDLastSave="22" documentId="8_{C8FD0646-D9DB-4A08-87DC-5E4952045C91}" xr6:coauthVersionLast="47" xr6:coauthVersionMax="47" xr10:uidLastSave="{00B63B66-B878-4AFE-B279-2CEB1E565937}"/>
  <workbookProtection workbookAlgorithmName="SHA-512" workbookHashValue="Y5q/GfLNkqqJjydRGIT2wWxJjYwprcVc5J2QbO1OcUHRXyeAsvZOrdRaxqxZExWt+xsyjtAbRDgvtHoGd550Ew==" workbookSaltValue="4q2haTZ882MKFhI9UOGV8Q==" workbookSpinCount="100000" lockStructure="1"/>
  <bookViews>
    <workbookView xWindow="-57720" yWindow="105" windowWidth="29040" windowHeight="15840" xr2:uid="{10988FFA-309F-4743-8ED1-22A017F85685}"/>
  </bookViews>
  <sheets>
    <sheet name="Desjardins" sheetId="3" r:id="rId1"/>
  </sheets>
  <definedNames>
    <definedName name="_xlnm.Print_Area" localSheetId="0">Desjardins!$A$1:$L$82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3" l="1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19" i="3"/>
  <c r="M38" i="3" l="1"/>
  <c r="I47" i="3" s="1"/>
  <c r="I74" i="3" s="1"/>
  <c r="I76" i="3" s="1"/>
</calcChain>
</file>

<file path=xl/sharedStrings.xml><?xml version="1.0" encoding="utf-8"?>
<sst xmlns="http://schemas.openxmlformats.org/spreadsheetml/2006/main" count="84" uniqueCount="52">
  <si>
    <t>Calculateur des primes par période de paie</t>
  </si>
  <si>
    <t>(taux au 1er janvier 2022)</t>
  </si>
  <si>
    <t>Selon les options choisies (protections obligatoires et protections facultatives)</t>
  </si>
  <si>
    <t>Inscrire le montant de la prime</t>
  </si>
  <si>
    <t>PROTECTIONS OBLIGATOIRES</t>
  </si>
  <si>
    <t>PROTECTIONS FACULTATIVES</t>
  </si>
  <si>
    <t>Individuelle</t>
  </si>
  <si>
    <t>Monoparentale</t>
  </si>
  <si>
    <t>Familiale</t>
  </si>
  <si>
    <t>Soins dentaires</t>
  </si>
  <si>
    <t>Coût total selon les options choisies:</t>
  </si>
  <si>
    <t>Coût total selon les options choisies (avec la taxe de 9 %):</t>
  </si>
  <si>
    <r>
      <t xml:space="preserve">Le régime d'assurance de L'APL </t>
    </r>
    <r>
      <rPr>
        <b/>
        <sz val="24"/>
        <color theme="1"/>
        <rFont val="Calibri"/>
        <family val="2"/>
      </rPr>
      <t xml:space="preserve">« Desjardins Assurances </t>
    </r>
    <r>
      <rPr>
        <b/>
        <sz val="24"/>
        <color theme="1"/>
        <rFont val="Calibri"/>
        <family val="2"/>
        <scheme val="minor"/>
      </rPr>
      <t>»</t>
    </r>
  </si>
  <si>
    <t>Régimes complémentaires d'assurances</t>
  </si>
  <si>
    <t>Assurance-vie 30 000 $</t>
  </si>
  <si>
    <t>1,35 $/paie</t>
  </si>
  <si>
    <t>Assurance salaire longue durée (1,353 % du traitement)</t>
  </si>
  <si>
    <r>
      <t xml:space="preserve">ENSEIGNANTE OU ENSEIGNANT (TAUX ANNUELS)
ÉCHELLE UNIQUE </t>
    </r>
    <r>
      <rPr>
        <vertAlign val="superscript"/>
        <sz val="10"/>
        <color theme="1"/>
        <rFont val="Calibri"/>
        <family val="2"/>
        <scheme val="minor"/>
      </rPr>
      <t>1</t>
    </r>
  </si>
  <si>
    <t>Échelon</t>
  </si>
  <si>
    <t xml:space="preserve">Prime par paie </t>
  </si>
  <si>
    <t>/paie</t>
  </si>
  <si>
    <t>5,24 $/paie</t>
  </si>
  <si>
    <t>7,86 $/paie</t>
  </si>
  <si>
    <t>13,10 $ /paie</t>
  </si>
  <si>
    <t>Assurance accident-maladie</t>
  </si>
  <si>
    <t>10,09 $/paie</t>
  </si>
  <si>
    <t>15,14 $/paie</t>
  </si>
  <si>
    <t>25,23 $/paie</t>
  </si>
  <si>
    <t>22,99 $/paie</t>
  </si>
  <si>
    <t>34,50 $/paie</t>
  </si>
  <si>
    <t>57,49 $/paie</t>
  </si>
  <si>
    <t>15,23 $/paie</t>
  </si>
  <si>
    <t>23,14 $/paie</t>
  </si>
  <si>
    <t>38,37 $/paie</t>
  </si>
  <si>
    <t>(minimum de 250 participants)</t>
  </si>
  <si>
    <t>Assurance-vie supplémentaire</t>
  </si>
  <si>
    <t>Montant supplémentaire</t>
  </si>
  <si>
    <t>Prime par paie</t>
  </si>
  <si>
    <t>Pour obtenir ce niveau d'assurance-vie additionnelle, un formulaire d'état de santé doit être rempli</t>
  </si>
  <si>
    <t>Assurance-vie famille</t>
  </si>
  <si>
    <t>Personne conjointe: 8 000 $</t>
  </si>
  <si>
    <t>Enfants à charge: 4 000 $</t>
  </si>
  <si>
    <r>
      <t>Option modérée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</si>
  <si>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Option enrichie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</si>
  <si>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Sous-Total Assurance accident-maladie</t>
  </si>
  <si>
    <t>Taux 2022</t>
  </si>
  <si>
    <t>Salaire longue durée</t>
  </si>
  <si>
    <t>%</t>
  </si>
  <si>
    <t>L'échelle salariale de traiement considérée est celle de la convention collective 2020-2023 au 1er avril 2021</t>
  </si>
  <si>
    <t>Assurance accident-maladie (protection obligatoire pour tous les participants qui sont couverts sous la protection médicament du régime de base de la CSQ alter ego)</t>
  </si>
  <si>
    <t>La prime de l'option de base est incluse dans l'Option modérée</t>
  </si>
  <si>
    <t>Les primes de l'option de base et de l'option modérée sont incluses dans l'option enrichie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</si>
</sst>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#,##0\ &quot;$&quot;_);\(#,##0\ &quot;$&quot;\)"/>
    <numFmt numFmtId="164" formatCode="#,##0.00\ &quot;$&quot;"/>
    <numFmt numFmtId="165" formatCode="#,##0\ &quot;$&quot;"/>
    <numFmt numFmtId="166" formatCode=";;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Abadi"/>
      <family val="2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Abadi"/>
      <family val="2"/>
    </font>
    <font>
      <b/>
      <sz val="12"/>
      <color theme="1"/>
      <name val="Arial Rounded MT Bold"/>
      <family val="2"/>
    </font>
    <font>
      <b/>
      <sz val="24"/>
      <color theme="1"/>
      <name val="Calibri"/>
      <family val="2"/>
    </font>
    <font>
      <vertAlign val="superscript"/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mediumDashDotDot">
        <color auto="1"/>
      </top>
      <bottom style="mediumDashDotDot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Fill="1" applyBorder="1"/>
    <xf numFmtId="0" fontId="0" fillId="0" borderId="0" xfId="0" applyBorder="1"/>
    <xf numFmtId="164" fontId="0" fillId="2" borderId="4" xfId="0" applyNumberFormat="1" applyFill="1" applyBorder="1"/>
    <xf numFmtId="164" fontId="0" fillId="2" borderId="5" xfId="0" applyNumberFormat="1" applyFill="1" applyBorder="1"/>
    <xf numFmtId="0" fontId="0" fillId="2" borderId="0" xfId="0" applyFill="1" applyBorder="1"/>
    <xf numFmtId="164" fontId="0" fillId="2" borderId="7" xfId="0" applyNumberFormat="1" applyFill="1" applyBorder="1"/>
    <xf numFmtId="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1" fillId="3" borderId="0" xfId="0" applyFont="1" applyFill="1" applyBorder="1"/>
    <xf numFmtId="0" fontId="0" fillId="3" borderId="0" xfId="0" applyFill="1" applyBorder="1"/>
    <xf numFmtId="5" fontId="0" fillId="3" borderId="1" xfId="0" applyNumberFormat="1" applyFill="1" applyBorder="1" applyAlignment="1">
      <alignment horizontal="center"/>
    </xf>
    <xf numFmtId="0" fontId="0" fillId="3" borderId="9" xfId="0" applyFill="1" applyBorder="1"/>
    <xf numFmtId="164" fontId="0" fillId="2" borderId="0" xfId="0" applyNumberFormat="1" applyFill="1" applyBorder="1"/>
    <xf numFmtId="0" fontId="0" fillId="2" borderId="7" xfId="0" applyFill="1" applyBorder="1"/>
    <xf numFmtId="0" fontId="0" fillId="0" borderId="0" xfId="0" applyFill="1" applyBorder="1" applyAlignment="1">
      <alignment vertical="center" wrapText="1"/>
    </xf>
    <xf numFmtId="0" fontId="0" fillId="3" borderId="7" xfId="0" applyFill="1" applyBorder="1"/>
    <xf numFmtId="0" fontId="0" fillId="3" borderId="10" xfId="0" applyFill="1" applyBorder="1"/>
    <xf numFmtId="164" fontId="0" fillId="2" borderId="9" xfId="0" applyNumberFormat="1" applyFill="1" applyBorder="1" applyAlignment="1">
      <alignment horizontal="center" vertical="center" wrapText="1"/>
    </xf>
    <xf numFmtId="164" fontId="0" fillId="2" borderId="10" xfId="0" applyNumberFormat="1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0" fillId="2" borderId="1" xfId="0" applyNumberFormat="1" applyFill="1" applyBorder="1"/>
    <xf numFmtId="164" fontId="0" fillId="3" borderId="1" xfId="0" applyNumberFormat="1" applyFill="1" applyBorder="1"/>
    <xf numFmtId="0" fontId="5" fillId="0" borderId="0" xfId="0" applyFont="1"/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textRotation="255"/>
    </xf>
    <xf numFmtId="0" fontId="1" fillId="3" borderId="7" xfId="0" applyFont="1" applyFill="1" applyBorder="1" applyAlignment="1">
      <alignment horizontal="center"/>
    </xf>
    <xf numFmtId="0" fontId="0" fillId="2" borderId="12" xfId="0" applyFill="1" applyBorder="1"/>
    <xf numFmtId="0" fontId="0" fillId="2" borderId="4" xfId="0" applyFill="1" applyBorder="1"/>
    <xf numFmtId="0" fontId="0" fillId="2" borderId="13" xfId="0" applyFill="1" applyBorder="1"/>
    <xf numFmtId="0" fontId="0" fillId="2" borderId="11" xfId="0" applyFill="1" applyBorder="1"/>
    <xf numFmtId="0" fontId="1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 vertical="center" wrapText="1"/>
    </xf>
    <xf numFmtId="0" fontId="0" fillId="3" borderId="4" xfId="0" applyFill="1" applyBorder="1"/>
    <xf numFmtId="0" fontId="0" fillId="3" borderId="5" xfId="0" applyFill="1" applyBorder="1"/>
    <xf numFmtId="164" fontId="0" fillId="3" borderId="0" xfId="0" applyNumberFormat="1" applyFill="1" applyBorder="1" applyAlignment="1">
      <alignment horizontal="center" vertical="center" wrapText="1"/>
    </xf>
    <xf numFmtId="164" fontId="0" fillId="3" borderId="7" xfId="0" applyNumberFormat="1" applyFill="1" applyBorder="1" applyAlignment="1">
      <alignment horizontal="center" vertical="center" wrapText="1"/>
    </xf>
    <xf numFmtId="0" fontId="0" fillId="3" borderId="11" xfId="0" applyFill="1" applyBorder="1"/>
    <xf numFmtId="5" fontId="0" fillId="3" borderId="2" xfId="0" applyNumberFormat="1" applyFill="1" applyBorder="1" applyAlignment="1">
      <alignment horizontal="center"/>
    </xf>
    <xf numFmtId="164" fontId="0" fillId="3" borderId="2" xfId="0" applyNumberFormat="1" applyFill="1" applyBorder="1"/>
    <xf numFmtId="0" fontId="0" fillId="3" borderId="26" xfId="0" applyFill="1" applyBorder="1"/>
    <xf numFmtId="5" fontId="0" fillId="3" borderId="22" xfId="0" applyNumberFormat="1" applyFill="1" applyBorder="1" applyAlignment="1">
      <alignment horizontal="center"/>
    </xf>
    <xf numFmtId="164" fontId="0" fillId="3" borderId="22" xfId="0" applyNumberFormat="1" applyFill="1" applyBorder="1"/>
    <xf numFmtId="0" fontId="0" fillId="3" borderId="23" xfId="0" applyFill="1" applyBorder="1"/>
    <xf numFmtId="5" fontId="0" fillId="3" borderId="24" xfId="0" applyNumberFormat="1" applyFill="1" applyBorder="1" applyAlignment="1">
      <alignment horizontal="center"/>
    </xf>
    <xf numFmtId="164" fontId="0" fillId="3" borderId="24" xfId="0" applyNumberFormat="1" applyFill="1" applyBorder="1"/>
    <xf numFmtId="0" fontId="0" fillId="3" borderId="25" xfId="0" applyFill="1" applyBorder="1"/>
    <xf numFmtId="164" fontId="0" fillId="3" borderId="0" xfId="0" applyNumberFormat="1" applyFill="1" applyBorder="1"/>
    <xf numFmtId="164" fontId="1" fillId="0" borderId="18" xfId="0" applyNumberFormat="1" applyFont="1" applyFill="1" applyBorder="1" applyAlignment="1">
      <alignment horizontal="center" vertical="center" wrapText="1"/>
    </xf>
    <xf numFmtId="164" fontId="0" fillId="0" borderId="19" xfId="0" applyNumberFormat="1" applyFill="1" applyBorder="1" applyAlignment="1">
      <alignment horizontal="center"/>
    </xf>
    <xf numFmtId="164" fontId="1" fillId="2" borderId="21" xfId="0" applyNumberFormat="1" applyFont="1" applyFill="1" applyBorder="1" applyAlignment="1">
      <alignment horizontal="center"/>
    </xf>
    <xf numFmtId="164" fontId="1" fillId="0" borderId="19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" fillId="2" borderId="21" xfId="0" applyNumberFormat="1" applyFont="1" applyFill="1" applyBorder="1" applyAlignment="1" applyProtection="1">
      <alignment horizontal="center"/>
      <protection locked="0"/>
    </xf>
    <xf numFmtId="164" fontId="1" fillId="2" borderId="2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9" xfId="0" applyNumberFormat="1" applyFont="1" applyFill="1" applyBorder="1" applyAlignment="1">
      <alignment horizontal="center" vertical="center" wrapText="1"/>
    </xf>
    <xf numFmtId="164" fontId="1" fillId="3" borderId="21" xfId="0" applyNumberFormat="1" applyFont="1" applyFill="1" applyBorder="1" applyAlignment="1" applyProtection="1">
      <alignment horizontal="center"/>
      <protection locked="0"/>
    </xf>
    <xf numFmtId="164" fontId="1" fillId="0" borderId="20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11" fillId="0" borderId="0" xfId="0" applyFont="1" applyAlignment="1">
      <alignment horizontal="right" vertical="top"/>
    </xf>
    <xf numFmtId="0" fontId="1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vertical="top"/>
    </xf>
    <xf numFmtId="166" fontId="14" fillId="0" borderId="0" xfId="0" applyNumberFormat="1" applyFont="1" applyAlignment="1" applyProtection="1">
      <alignment vertical="center" wrapText="1"/>
    </xf>
    <xf numFmtId="166" fontId="0" fillId="0" borderId="0" xfId="0" applyNumberFormat="1"/>
    <xf numFmtId="0" fontId="0" fillId="0" borderId="0" xfId="0" applyNumberFormat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164" fontId="1" fillId="3" borderId="0" xfId="0" applyNumberFormat="1" applyFont="1" applyFill="1" applyBorder="1" applyAlignment="1">
      <alignment horizontal="right"/>
    </xf>
    <xf numFmtId="164" fontId="1" fillId="3" borderId="7" xfId="0" applyNumberFormat="1" applyFont="1" applyFill="1" applyBorder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2" borderId="13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166" fontId="0" fillId="0" borderId="0" xfId="0" applyNumberFormat="1" applyAlignment="1">
      <alignment horizontal="center"/>
    </xf>
    <xf numFmtId="0" fontId="5" fillId="0" borderId="0" xfId="0" applyFont="1" applyAlignment="1">
      <alignment horizontal="right"/>
    </xf>
    <xf numFmtId="0" fontId="8" fillId="4" borderId="15" xfId="0" applyFont="1" applyFill="1" applyBorder="1" applyAlignment="1">
      <alignment horizontal="center" vertical="center" textRotation="255"/>
    </xf>
    <xf numFmtId="0" fontId="8" fillId="4" borderId="16" xfId="0" applyFont="1" applyFill="1" applyBorder="1" applyAlignment="1">
      <alignment horizontal="center" vertical="center" textRotation="255"/>
    </xf>
    <xf numFmtId="0" fontId="8" fillId="4" borderId="17" xfId="0" applyFont="1" applyFill="1" applyBorder="1" applyAlignment="1">
      <alignment horizontal="center" vertical="center" textRotation="255"/>
    </xf>
    <xf numFmtId="0" fontId="7" fillId="5" borderId="15" xfId="0" applyFont="1" applyFill="1" applyBorder="1" applyAlignment="1">
      <alignment horizontal="center" vertical="center" textRotation="255"/>
    </xf>
    <xf numFmtId="0" fontId="7" fillId="5" borderId="16" xfId="0" applyFont="1" applyFill="1" applyBorder="1" applyAlignment="1">
      <alignment horizontal="center" vertical="center" textRotation="255"/>
    </xf>
    <xf numFmtId="0" fontId="7" fillId="5" borderId="17" xfId="0" applyFont="1" applyFill="1" applyBorder="1" applyAlignment="1">
      <alignment horizontal="center" vertical="center" textRotation="255"/>
    </xf>
    <xf numFmtId="0" fontId="1" fillId="3" borderId="0" xfId="0" applyFont="1" applyFill="1" applyBorder="1" applyAlignment="1">
      <alignment horizontal="left"/>
    </xf>
    <xf numFmtId="0" fontId="0" fillId="3" borderId="3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2.gif@01D7D639.9EECFBD0" TargetMode="External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</xdr:colOff>
      <xdr:row>0</xdr:row>
      <xdr:rowOff>0</xdr:rowOff>
    </xdr:from>
    <xdr:to>
      <xdr:col>2</xdr:col>
      <xdr:colOff>592365</xdr:colOff>
      <xdr:row>4</xdr:row>
      <xdr:rowOff>135255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C7029E4-DC35-446F-A43E-DF36F533E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" y="0"/>
          <a:ext cx="2126843" cy="845820"/>
        </a:xfrm>
        <a:prstGeom prst="rect">
          <a:avLst/>
        </a:prstGeom>
      </xdr:spPr>
    </xdr:pic>
    <xdr:clientData/>
  </xdr:twoCellAnchor>
  <xdr:twoCellAnchor>
    <xdr:from>
      <xdr:col>9</xdr:col>
      <xdr:colOff>103821</xdr:colOff>
      <xdr:row>40</xdr:row>
      <xdr:rowOff>97153</xdr:rowOff>
    </xdr:from>
    <xdr:to>
      <xdr:col>11</xdr:col>
      <xdr:colOff>240029</xdr:colOff>
      <xdr:row>48</xdr:row>
      <xdr:rowOff>154781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1A88CDE-E802-4BF8-BEF3-CAC0D45C4C77}"/>
            </a:ext>
          </a:extLst>
        </xdr:cNvPr>
        <xdr:cNvSpPr/>
      </xdr:nvSpPr>
      <xdr:spPr>
        <a:xfrm>
          <a:off x="8557259" y="9503091"/>
          <a:ext cx="1707833" cy="1176815"/>
        </a:xfrm>
        <a:prstGeom prst="rect">
          <a:avLst/>
        </a:prstGeom>
        <a:solidFill>
          <a:srgbClr val="FF0000"/>
        </a:solidFill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A" sz="1600" b="0">
              <a:latin typeface="Arial Black" panose="020B0A04020102020204" pitchFamily="34" charset="0"/>
            </a:rPr>
            <a:t>ATTENTION</a:t>
          </a:r>
          <a:r>
            <a:rPr lang="fr-CA" sz="1600" b="0"/>
            <a:t> </a:t>
          </a:r>
          <a:r>
            <a:rPr lang="fr-CA" sz="1100"/>
            <a:t>  Si vous choisissez l'Option</a:t>
          </a:r>
          <a:r>
            <a:rPr lang="fr-CA" sz="1100" baseline="0"/>
            <a:t> modérée ou l'Option enrichie, ne rien inscrire dans cette case</a:t>
          </a:r>
          <a:endParaRPr lang="fr-CA" sz="1100"/>
        </a:p>
      </xdr:txBody>
    </xdr:sp>
    <xdr:clientData/>
  </xdr:twoCellAnchor>
  <xdr:twoCellAnchor>
    <xdr:from>
      <xdr:col>8</xdr:col>
      <xdr:colOff>1155692</xdr:colOff>
      <xdr:row>37</xdr:row>
      <xdr:rowOff>380178</xdr:rowOff>
    </xdr:from>
    <xdr:to>
      <xdr:col>10</xdr:col>
      <xdr:colOff>306326</xdr:colOff>
      <xdr:row>39</xdr:row>
      <xdr:rowOff>1742</xdr:rowOff>
    </xdr:to>
    <xdr:sp macro="" textlink="">
      <xdr:nvSpPr>
        <xdr:cNvPr id="8" name="Flèche : droite 7">
          <a:extLst>
            <a:ext uri="{FF2B5EF4-FFF2-40B4-BE49-F238E27FC236}">
              <a16:creationId xmlns:a16="http://schemas.microsoft.com/office/drawing/2014/main" id="{51B2002C-BBBA-4F77-8CB2-BB45FD142D73}"/>
            </a:ext>
          </a:extLst>
        </xdr:cNvPr>
        <xdr:cNvSpPr/>
      </xdr:nvSpPr>
      <xdr:spPr>
        <a:xfrm rot="12708244">
          <a:off x="8442317" y="8916959"/>
          <a:ext cx="1103259" cy="312127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8</xdr:col>
      <xdr:colOff>472441</xdr:colOff>
      <xdr:row>38</xdr:row>
      <xdr:rowOff>173831</xdr:rowOff>
    </xdr:from>
    <xdr:to>
      <xdr:col>8</xdr:col>
      <xdr:colOff>726280</xdr:colOff>
      <xdr:row>43</xdr:row>
      <xdr:rowOff>95252</xdr:rowOff>
    </xdr:to>
    <xdr:sp macro="" textlink="">
      <xdr:nvSpPr>
        <xdr:cNvPr id="9" name="Flèche : droite 8">
          <a:extLst>
            <a:ext uri="{FF2B5EF4-FFF2-40B4-BE49-F238E27FC236}">
              <a16:creationId xmlns:a16="http://schemas.microsoft.com/office/drawing/2014/main" id="{F52A549F-E113-4560-821F-45B57CB188CB}"/>
            </a:ext>
          </a:extLst>
        </xdr:cNvPr>
        <xdr:cNvSpPr/>
      </xdr:nvSpPr>
      <xdr:spPr>
        <a:xfrm rot="5400000">
          <a:off x="7496650" y="9484997"/>
          <a:ext cx="778671" cy="253839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6</xdr:col>
      <xdr:colOff>515778</xdr:colOff>
      <xdr:row>0</xdr:row>
      <xdr:rowOff>150495</xdr:rowOff>
    </xdr:from>
    <xdr:to>
      <xdr:col>8</xdr:col>
      <xdr:colOff>1126330</xdr:colOff>
      <xdr:row>5</xdr:row>
      <xdr:rowOff>171947</xdr:rowOff>
    </xdr:to>
    <xdr:pic>
      <xdr:nvPicPr>
        <xdr:cNvPr id="7" name="Image 6" descr="Une image contenant texte&#10;&#10;Description générée automatiquement">
          <a:extLst>
            <a:ext uri="{FF2B5EF4-FFF2-40B4-BE49-F238E27FC236}">
              <a16:creationId xmlns:a16="http://schemas.microsoft.com/office/drawing/2014/main" id="{2E708E91-146A-4299-A8A6-1FE800D23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8434" y="150495"/>
          <a:ext cx="1890236" cy="9029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A7A14-66AC-4ECC-8A5F-3A0DFA5A3935}">
  <sheetPr>
    <pageSetUpPr fitToPage="1"/>
  </sheetPr>
  <dimension ref="B1:T82"/>
  <sheetViews>
    <sheetView tabSelected="1" zoomScale="80" zoomScaleNormal="80" workbookViewId="0">
      <selection activeCell="E36" sqref="E36"/>
    </sheetView>
  </sheetViews>
  <sheetFormatPr baseColWidth="10" defaultColWidth="11.44140625" defaultRowHeight="14.4" x14ac:dyDescent="0.3"/>
  <cols>
    <col min="3" max="3" width="13.33203125" customWidth="1"/>
    <col min="4" max="4" width="23.5546875" customWidth="1"/>
    <col min="5" max="7" width="13.88671875" customWidth="1"/>
    <col min="8" max="8" width="4.6640625" customWidth="1"/>
    <col min="9" max="9" width="17.109375" style="59" customWidth="1"/>
    <col min="17" max="17" width="22.5546875" customWidth="1"/>
  </cols>
  <sheetData>
    <row r="1" spans="2:9" x14ac:dyDescent="0.3">
      <c r="E1" s="1"/>
      <c r="F1" s="1"/>
      <c r="G1" s="1"/>
    </row>
    <row r="2" spans="2:9" x14ac:dyDescent="0.3">
      <c r="E2" s="1"/>
      <c r="F2" s="1"/>
      <c r="G2" s="1"/>
    </row>
    <row r="3" spans="2:9" x14ac:dyDescent="0.3">
      <c r="E3" s="1"/>
      <c r="F3" s="1"/>
      <c r="G3" s="1"/>
    </row>
    <row r="4" spans="2:9" x14ac:dyDescent="0.3">
      <c r="E4" s="1"/>
      <c r="F4" s="1"/>
      <c r="G4" s="1"/>
    </row>
    <row r="5" spans="2:9" x14ac:dyDescent="0.3">
      <c r="E5" s="1"/>
      <c r="F5" s="1"/>
      <c r="G5" s="1"/>
    </row>
    <row r="6" spans="2:9" ht="29.4" customHeight="1" x14ac:dyDescent="0.3">
      <c r="E6" s="1"/>
      <c r="F6" s="1"/>
      <c r="G6" s="1"/>
    </row>
    <row r="7" spans="2:9" ht="54.6" customHeight="1" x14ac:dyDescent="0.3">
      <c r="B7" s="85" t="s">
        <v>12</v>
      </c>
      <c r="C7" s="85"/>
      <c r="D7" s="85"/>
      <c r="E7" s="85"/>
      <c r="F7" s="85"/>
      <c r="G7" s="85"/>
      <c r="H7" s="85"/>
      <c r="I7" s="85"/>
    </row>
    <row r="8" spans="2:9" ht="24.6" customHeight="1" x14ac:dyDescent="0.3">
      <c r="B8" s="87" t="s">
        <v>13</v>
      </c>
      <c r="C8" s="87"/>
      <c r="D8" s="87"/>
      <c r="E8" s="87"/>
      <c r="F8" s="87"/>
      <c r="G8" s="87"/>
      <c r="H8" s="73"/>
      <c r="I8" s="73"/>
    </row>
    <row r="9" spans="2:9" ht="23.4" x14ac:dyDescent="0.3">
      <c r="B9" s="87" t="s">
        <v>0</v>
      </c>
      <c r="C9" s="87"/>
      <c r="D9" s="87"/>
      <c r="E9" s="87"/>
      <c r="F9" s="87"/>
      <c r="G9" s="87"/>
    </row>
    <row r="10" spans="2:9" ht="25.95" customHeight="1" x14ac:dyDescent="0.3">
      <c r="C10" s="86" t="s">
        <v>1</v>
      </c>
      <c r="D10" s="86"/>
      <c r="E10" s="86"/>
      <c r="F10" s="86"/>
    </row>
    <row r="11" spans="2:9" ht="46.95" customHeight="1" thickBot="1" x14ac:dyDescent="0.35">
      <c r="B11" s="90" t="s">
        <v>2</v>
      </c>
      <c r="C11" s="90"/>
      <c r="D11" s="90"/>
      <c r="E11" s="90"/>
      <c r="F11" s="90"/>
      <c r="G11" s="90"/>
    </row>
    <row r="12" spans="2:9" ht="31.95" customHeight="1" thickTop="1" thickBot="1" x14ac:dyDescent="0.35">
      <c r="C12" s="98"/>
      <c r="D12" s="98"/>
      <c r="H12" s="4"/>
      <c r="I12" s="55" t="s">
        <v>3</v>
      </c>
    </row>
    <row r="13" spans="2:9" ht="10.199999999999999" customHeight="1" thickBot="1" x14ac:dyDescent="0.35">
      <c r="B13" s="102" t="s">
        <v>4</v>
      </c>
      <c r="C13" s="33"/>
      <c r="D13" s="34"/>
      <c r="E13" s="34"/>
      <c r="F13" s="5"/>
      <c r="G13" s="6"/>
      <c r="H13" s="3"/>
      <c r="I13" s="56"/>
    </row>
    <row r="14" spans="2:9" ht="16.2" customHeight="1" thickBot="1" x14ac:dyDescent="0.35">
      <c r="B14" s="103"/>
      <c r="C14" s="91" t="s">
        <v>14</v>
      </c>
      <c r="D14" s="92"/>
      <c r="E14" s="16" t="s">
        <v>15</v>
      </c>
      <c r="F14" s="16"/>
      <c r="G14" s="8"/>
      <c r="H14" s="3"/>
      <c r="I14" s="57">
        <v>1.35</v>
      </c>
    </row>
    <row r="15" spans="2:9" ht="16.2" customHeight="1" thickBot="1" x14ac:dyDescent="0.35">
      <c r="B15" s="103"/>
      <c r="C15" s="70"/>
      <c r="D15" s="71"/>
      <c r="E15" s="16"/>
      <c r="F15" s="16"/>
      <c r="G15" s="8"/>
      <c r="H15" s="3"/>
      <c r="I15" s="58"/>
    </row>
    <row r="16" spans="2:9" ht="15" thickBot="1" x14ac:dyDescent="0.35">
      <c r="B16" s="103"/>
      <c r="C16" s="91" t="s">
        <v>16</v>
      </c>
      <c r="D16" s="92"/>
      <c r="E16" s="92"/>
      <c r="F16" s="92"/>
      <c r="G16" s="93"/>
      <c r="H16" s="3"/>
      <c r="I16" s="60"/>
    </row>
    <row r="17" spans="2:20" ht="27" customHeight="1" x14ac:dyDescent="0.3">
      <c r="B17" s="103"/>
      <c r="C17" s="35"/>
      <c r="D17" s="94" t="s">
        <v>17</v>
      </c>
      <c r="E17" s="94"/>
      <c r="F17" s="94"/>
      <c r="G17" s="95"/>
      <c r="H17" s="3"/>
      <c r="I17" s="58"/>
      <c r="Q17" s="100" t="s">
        <v>45</v>
      </c>
      <c r="R17" s="100"/>
      <c r="S17" s="100"/>
      <c r="T17" s="100"/>
    </row>
    <row r="18" spans="2:20" ht="14.4" customHeight="1" x14ac:dyDescent="0.3">
      <c r="B18" s="103"/>
      <c r="C18" s="35"/>
      <c r="D18" s="72" t="s">
        <v>18</v>
      </c>
      <c r="E18" s="9">
        <v>1</v>
      </c>
      <c r="F18" s="96" t="s">
        <v>19</v>
      </c>
      <c r="G18" s="97"/>
      <c r="H18" s="3"/>
      <c r="I18" s="58"/>
      <c r="Q18" s="79"/>
      <c r="R18" s="79"/>
      <c r="S18" s="79"/>
      <c r="T18" s="79"/>
    </row>
    <row r="19" spans="2:20" ht="14.4" customHeight="1" x14ac:dyDescent="0.3">
      <c r="B19" s="103"/>
      <c r="C19" s="35"/>
      <c r="D19" s="10">
        <v>1</v>
      </c>
      <c r="E19" s="11">
        <v>46527</v>
      </c>
      <c r="F19" s="25">
        <f>(E19*($R$19/100))/26</f>
        <v>24.211935</v>
      </c>
      <c r="G19" s="36" t="s">
        <v>20</v>
      </c>
      <c r="H19" s="3"/>
      <c r="I19" s="58"/>
      <c r="Q19" s="79" t="s">
        <v>46</v>
      </c>
      <c r="R19" s="79">
        <v>1.353</v>
      </c>
      <c r="S19" s="79" t="s">
        <v>47</v>
      </c>
      <c r="T19" s="79"/>
    </row>
    <row r="20" spans="2:20" x14ac:dyDescent="0.3">
      <c r="B20" s="103"/>
      <c r="C20" s="35"/>
      <c r="D20" s="10">
        <v>2</v>
      </c>
      <c r="E20" s="11">
        <v>49636</v>
      </c>
      <c r="F20" s="25">
        <f t="shared" ref="F20:F35" si="0">(E20*($R$19/100))/26</f>
        <v>25.829810769230772</v>
      </c>
      <c r="G20" s="36" t="s">
        <v>20</v>
      </c>
      <c r="H20" s="3"/>
      <c r="I20" s="58"/>
    </row>
    <row r="21" spans="2:20" x14ac:dyDescent="0.3">
      <c r="B21" s="103"/>
      <c r="C21" s="35"/>
      <c r="D21" s="10">
        <v>3</v>
      </c>
      <c r="E21" s="11">
        <v>52954</v>
      </c>
      <c r="F21" s="25">
        <f t="shared" si="0"/>
        <v>27.556446923076923</v>
      </c>
      <c r="G21" s="36" t="s">
        <v>20</v>
      </c>
      <c r="H21" s="3"/>
      <c r="I21" s="58"/>
    </row>
    <row r="22" spans="2:20" x14ac:dyDescent="0.3">
      <c r="B22" s="103"/>
      <c r="C22" s="35"/>
      <c r="D22" s="10">
        <v>4</v>
      </c>
      <c r="E22" s="11">
        <v>54127</v>
      </c>
      <c r="F22" s="25">
        <f t="shared" si="0"/>
        <v>28.166858076923077</v>
      </c>
      <c r="G22" s="36" t="s">
        <v>20</v>
      </c>
      <c r="H22" s="3"/>
      <c r="I22" s="58"/>
    </row>
    <row r="23" spans="2:20" x14ac:dyDescent="0.3">
      <c r="B23" s="103"/>
      <c r="C23" s="35"/>
      <c r="D23" s="10">
        <v>5</v>
      </c>
      <c r="E23" s="11">
        <v>55326</v>
      </c>
      <c r="F23" s="25">
        <f t="shared" si="0"/>
        <v>28.790799230769231</v>
      </c>
      <c r="G23" s="36" t="s">
        <v>20</v>
      </c>
      <c r="H23" s="3"/>
      <c r="I23" s="58"/>
    </row>
    <row r="24" spans="2:20" x14ac:dyDescent="0.3">
      <c r="B24" s="103"/>
      <c r="C24" s="35"/>
      <c r="D24" s="10">
        <v>6</v>
      </c>
      <c r="E24" s="11">
        <v>56550</v>
      </c>
      <c r="F24" s="25">
        <f t="shared" si="0"/>
        <v>29.42775</v>
      </c>
      <c r="G24" s="36" t="s">
        <v>20</v>
      </c>
      <c r="H24" s="3"/>
      <c r="I24" s="58"/>
    </row>
    <row r="25" spans="2:20" x14ac:dyDescent="0.3">
      <c r="B25" s="103"/>
      <c r="C25" s="35"/>
      <c r="D25" s="10">
        <v>7</v>
      </c>
      <c r="E25" s="11">
        <v>57801</v>
      </c>
      <c r="F25" s="25">
        <f t="shared" si="0"/>
        <v>30.078751153846156</v>
      </c>
      <c r="G25" s="36" t="s">
        <v>20</v>
      </c>
      <c r="H25" s="3"/>
      <c r="I25" s="58"/>
    </row>
    <row r="26" spans="2:20" x14ac:dyDescent="0.3">
      <c r="B26" s="103"/>
      <c r="C26" s="35"/>
      <c r="D26" s="10">
        <v>8</v>
      </c>
      <c r="E26" s="11">
        <v>60259</v>
      </c>
      <c r="F26" s="25">
        <f t="shared" si="0"/>
        <v>31.357856538461537</v>
      </c>
      <c r="G26" s="36" t="s">
        <v>20</v>
      </c>
      <c r="H26" s="3"/>
      <c r="I26" s="58"/>
    </row>
    <row r="27" spans="2:20" x14ac:dyDescent="0.3">
      <c r="B27" s="103"/>
      <c r="C27" s="35"/>
      <c r="D27" s="10">
        <v>9</v>
      </c>
      <c r="E27" s="11">
        <v>62820</v>
      </c>
      <c r="F27" s="25">
        <f t="shared" si="0"/>
        <v>32.690561538461537</v>
      </c>
      <c r="G27" s="36" t="s">
        <v>20</v>
      </c>
      <c r="H27" s="3"/>
      <c r="I27" s="58"/>
    </row>
    <row r="28" spans="2:20" x14ac:dyDescent="0.3">
      <c r="B28" s="103"/>
      <c r="C28" s="35"/>
      <c r="D28" s="10">
        <v>10</v>
      </c>
      <c r="E28" s="11">
        <v>65489</v>
      </c>
      <c r="F28" s="25">
        <f t="shared" si="0"/>
        <v>34.079468076923078</v>
      </c>
      <c r="G28" s="36" t="s">
        <v>20</v>
      </c>
      <c r="H28" s="3"/>
      <c r="I28" s="58"/>
    </row>
    <row r="29" spans="2:20" x14ac:dyDescent="0.3">
      <c r="B29" s="103"/>
      <c r="C29" s="35"/>
      <c r="D29" s="10">
        <v>11</v>
      </c>
      <c r="E29" s="11">
        <v>68273</v>
      </c>
      <c r="F29" s="25">
        <f t="shared" si="0"/>
        <v>35.528218846153848</v>
      </c>
      <c r="G29" s="36" t="s">
        <v>20</v>
      </c>
      <c r="H29" s="3"/>
      <c r="I29" s="58"/>
    </row>
    <row r="30" spans="2:20" x14ac:dyDescent="0.3">
      <c r="B30" s="103"/>
      <c r="C30" s="35"/>
      <c r="D30" s="10">
        <v>12</v>
      </c>
      <c r="E30" s="11">
        <v>71174</v>
      </c>
      <c r="F30" s="25">
        <f t="shared" si="0"/>
        <v>37.037854615384617</v>
      </c>
      <c r="G30" s="36" t="s">
        <v>20</v>
      </c>
      <c r="H30" s="3"/>
      <c r="I30" s="58"/>
    </row>
    <row r="31" spans="2:20" x14ac:dyDescent="0.3">
      <c r="B31" s="103"/>
      <c r="C31" s="35"/>
      <c r="D31" s="10">
        <v>13</v>
      </c>
      <c r="E31" s="11">
        <v>74199</v>
      </c>
      <c r="F31" s="25">
        <f t="shared" si="0"/>
        <v>38.612018076923079</v>
      </c>
      <c r="G31" s="36" t="s">
        <v>20</v>
      </c>
      <c r="H31" s="3"/>
      <c r="I31" s="58"/>
    </row>
    <row r="32" spans="2:20" x14ac:dyDescent="0.3">
      <c r="B32" s="103"/>
      <c r="C32" s="35"/>
      <c r="D32" s="10">
        <v>14</v>
      </c>
      <c r="E32" s="11">
        <v>77353</v>
      </c>
      <c r="F32" s="25">
        <f t="shared" si="0"/>
        <v>40.253311153846155</v>
      </c>
      <c r="G32" s="36" t="s">
        <v>20</v>
      </c>
      <c r="H32" s="3"/>
      <c r="I32" s="58"/>
    </row>
    <row r="33" spans="2:17" x14ac:dyDescent="0.3">
      <c r="B33" s="103"/>
      <c r="C33" s="35"/>
      <c r="D33" s="10">
        <v>15</v>
      </c>
      <c r="E33" s="11">
        <v>80640</v>
      </c>
      <c r="F33" s="25">
        <f t="shared" si="0"/>
        <v>41.96381538461538</v>
      </c>
      <c r="G33" s="36" t="s">
        <v>20</v>
      </c>
      <c r="H33" s="3"/>
      <c r="I33" s="58"/>
    </row>
    <row r="34" spans="2:17" x14ac:dyDescent="0.3">
      <c r="B34" s="103"/>
      <c r="C34" s="35"/>
      <c r="D34" s="10">
        <v>16</v>
      </c>
      <c r="E34" s="11">
        <v>84066</v>
      </c>
      <c r="F34" s="25">
        <f t="shared" si="0"/>
        <v>43.746653076923081</v>
      </c>
      <c r="G34" s="36" t="s">
        <v>20</v>
      </c>
      <c r="H34" s="3"/>
      <c r="I34" s="58"/>
    </row>
    <row r="35" spans="2:17" x14ac:dyDescent="0.3">
      <c r="B35" s="103"/>
      <c r="C35" s="35"/>
      <c r="D35" s="10">
        <v>17</v>
      </c>
      <c r="E35" s="11">
        <v>92027</v>
      </c>
      <c r="F35" s="25">
        <f t="shared" si="0"/>
        <v>47.889435000000006</v>
      </c>
      <c r="G35" s="36" t="s">
        <v>20</v>
      </c>
      <c r="H35" s="3"/>
      <c r="I35" s="58"/>
    </row>
    <row r="36" spans="2:17" x14ac:dyDescent="0.3">
      <c r="B36" s="103"/>
      <c r="C36" s="35"/>
      <c r="D36" s="28"/>
      <c r="E36" s="29"/>
      <c r="F36" s="16"/>
      <c r="G36" s="17"/>
      <c r="H36" s="3"/>
      <c r="I36" s="58"/>
    </row>
    <row r="37" spans="2:17" ht="13.8" customHeight="1" thickBot="1" x14ac:dyDescent="0.35">
      <c r="B37" s="103"/>
      <c r="C37" s="35"/>
      <c r="D37" s="7"/>
      <c r="E37" s="37" t="s">
        <v>6</v>
      </c>
      <c r="F37" s="37" t="s">
        <v>7</v>
      </c>
      <c r="G37" s="38" t="s">
        <v>8</v>
      </c>
      <c r="H37" s="3"/>
      <c r="I37" s="58"/>
    </row>
    <row r="38" spans="2:17" s="2" customFormat="1" ht="40.950000000000003" customHeight="1" thickBot="1" x14ac:dyDescent="0.35">
      <c r="B38" s="103"/>
      <c r="C38" s="117" t="s">
        <v>49</v>
      </c>
      <c r="D38" s="118"/>
      <c r="E38" s="30" t="s">
        <v>21</v>
      </c>
      <c r="F38" s="30" t="s">
        <v>22</v>
      </c>
      <c r="G38" s="39" t="s">
        <v>23</v>
      </c>
      <c r="H38" s="18"/>
      <c r="I38" s="61"/>
      <c r="K38" s="80"/>
      <c r="L38" s="80"/>
      <c r="M38" s="78">
        <f>I45-I38</f>
        <v>0</v>
      </c>
      <c r="N38" s="80"/>
      <c r="O38" s="80"/>
      <c r="P38" s="80"/>
      <c r="Q38" s="80"/>
    </row>
    <row r="39" spans="2:17" s="2" customFormat="1" ht="31.2" customHeight="1" thickBot="1" x14ac:dyDescent="0.35">
      <c r="B39" s="104"/>
      <c r="C39" s="119"/>
      <c r="D39" s="120"/>
      <c r="E39" s="21"/>
      <c r="F39" s="21"/>
      <c r="G39" s="22"/>
      <c r="H39" s="18"/>
      <c r="I39" s="62"/>
    </row>
    <row r="40" spans="2:17" s="2" customFormat="1" ht="14.4" customHeight="1" x14ac:dyDescent="0.3">
      <c r="B40" s="31"/>
      <c r="H40" s="18"/>
      <c r="I40" s="62"/>
    </row>
    <row r="41" spans="2:17" s="2" customFormat="1" ht="14.4" customHeight="1" thickBot="1" x14ac:dyDescent="0.35">
      <c r="B41" s="31"/>
      <c r="H41" s="18"/>
      <c r="I41" s="62"/>
    </row>
    <row r="42" spans="2:17" ht="10.95" customHeight="1" x14ac:dyDescent="0.3">
      <c r="B42" s="105" t="s">
        <v>5</v>
      </c>
      <c r="C42" s="40"/>
      <c r="D42" s="40"/>
      <c r="E42" s="40"/>
      <c r="F42" s="40"/>
      <c r="G42" s="41"/>
      <c r="H42" s="4"/>
      <c r="I42" s="58"/>
    </row>
    <row r="43" spans="2:17" ht="15" customHeight="1" x14ac:dyDescent="0.3">
      <c r="B43" s="106"/>
      <c r="C43" s="88"/>
      <c r="D43" s="89"/>
      <c r="E43" s="67" t="s">
        <v>6</v>
      </c>
      <c r="F43" s="67" t="s">
        <v>7</v>
      </c>
      <c r="G43" s="32" t="s">
        <v>8</v>
      </c>
      <c r="H43" s="3"/>
      <c r="I43" s="58"/>
    </row>
    <row r="44" spans="2:17" ht="15" thickBot="1" x14ac:dyDescent="0.35">
      <c r="B44" s="106"/>
      <c r="C44" s="88" t="s">
        <v>24</v>
      </c>
      <c r="D44" s="88"/>
      <c r="E44" s="67"/>
      <c r="F44" s="67"/>
      <c r="G44" s="32"/>
      <c r="H44" s="3"/>
      <c r="I44" s="58"/>
    </row>
    <row r="45" spans="2:17" ht="16.8" thickBot="1" x14ac:dyDescent="0.35">
      <c r="B45" s="106"/>
      <c r="C45" s="67"/>
      <c r="D45" s="12" t="s">
        <v>42</v>
      </c>
      <c r="E45" s="23" t="s">
        <v>25</v>
      </c>
      <c r="F45" s="23" t="s">
        <v>26</v>
      </c>
      <c r="G45" s="24" t="s">
        <v>27</v>
      </c>
      <c r="H45" s="3"/>
      <c r="I45" s="63"/>
    </row>
    <row r="46" spans="2:17" ht="16.2" x14ac:dyDescent="0.3">
      <c r="B46" s="106"/>
      <c r="C46" s="67"/>
      <c r="D46" s="12" t="s">
        <v>43</v>
      </c>
      <c r="E46" s="23" t="s">
        <v>28</v>
      </c>
      <c r="F46" s="23" t="s">
        <v>29</v>
      </c>
      <c r="G46" s="24" t="s">
        <v>30</v>
      </c>
      <c r="H46" s="3"/>
      <c r="I46" s="58"/>
    </row>
    <row r="47" spans="2:17" x14ac:dyDescent="0.3">
      <c r="B47" s="106"/>
      <c r="C47" s="74"/>
      <c r="D47" s="12"/>
      <c r="E47" s="83" t="s">
        <v>44</v>
      </c>
      <c r="F47" s="83"/>
      <c r="G47" s="84"/>
      <c r="H47" s="3"/>
      <c r="I47" s="58">
        <f>IF(M38&lt;0,I38,I45)</f>
        <v>0</v>
      </c>
    </row>
    <row r="48" spans="2:17" x14ac:dyDescent="0.3">
      <c r="B48" s="106"/>
      <c r="C48" s="75"/>
      <c r="D48" s="12"/>
      <c r="E48" s="115"/>
      <c r="F48" s="115"/>
      <c r="G48" s="116"/>
      <c r="H48" s="3"/>
      <c r="I48" s="58"/>
    </row>
    <row r="49" spans="2:9" ht="15" thickBot="1" x14ac:dyDescent="0.35">
      <c r="B49" s="106"/>
      <c r="C49" s="67"/>
      <c r="D49" s="12"/>
      <c r="E49" s="23"/>
      <c r="F49" s="23"/>
      <c r="G49" s="24"/>
      <c r="H49" s="3"/>
      <c r="I49" s="58"/>
    </row>
    <row r="50" spans="2:9" ht="15" thickBot="1" x14ac:dyDescent="0.35">
      <c r="B50" s="106"/>
      <c r="C50" s="114" t="s">
        <v>9</v>
      </c>
      <c r="D50" s="114"/>
      <c r="E50" s="42" t="s">
        <v>31</v>
      </c>
      <c r="F50" s="42" t="s">
        <v>32</v>
      </c>
      <c r="G50" s="43" t="s">
        <v>33</v>
      </c>
      <c r="H50" s="3"/>
      <c r="I50" s="63"/>
    </row>
    <row r="51" spans="2:9" x14ac:dyDescent="0.3">
      <c r="B51" s="106"/>
      <c r="C51" s="114" t="s">
        <v>34</v>
      </c>
      <c r="D51" s="114"/>
      <c r="E51" s="42"/>
      <c r="F51" s="42"/>
      <c r="G51" s="43"/>
      <c r="H51" s="3"/>
      <c r="I51" s="58"/>
    </row>
    <row r="52" spans="2:9" ht="15" thickBot="1" x14ac:dyDescent="0.35">
      <c r="B52" s="106"/>
      <c r="C52" s="67"/>
      <c r="D52" s="68"/>
      <c r="E52" s="13"/>
      <c r="F52" s="13"/>
      <c r="G52" s="19"/>
      <c r="H52" s="3"/>
      <c r="I52" s="58"/>
    </row>
    <row r="53" spans="2:9" ht="15" thickBot="1" x14ac:dyDescent="0.35">
      <c r="B53" s="106"/>
      <c r="C53" s="12" t="s">
        <v>35</v>
      </c>
      <c r="D53" s="12"/>
      <c r="E53" s="13"/>
      <c r="F53" s="13"/>
      <c r="G53" s="19"/>
      <c r="H53" s="3"/>
      <c r="I53" s="63"/>
    </row>
    <row r="54" spans="2:9" ht="28.8" x14ac:dyDescent="0.3">
      <c r="B54" s="106"/>
      <c r="C54" s="13"/>
      <c r="D54" s="13"/>
      <c r="E54" s="69" t="s">
        <v>36</v>
      </c>
      <c r="F54" s="112" t="s">
        <v>37</v>
      </c>
      <c r="G54" s="113"/>
      <c r="H54" s="3"/>
      <c r="I54" s="58"/>
    </row>
    <row r="55" spans="2:9" x14ac:dyDescent="0.3">
      <c r="B55" s="106"/>
      <c r="C55" s="13"/>
      <c r="D55" s="13"/>
      <c r="E55" s="14">
        <v>10000</v>
      </c>
      <c r="F55" s="26">
        <v>1.27</v>
      </c>
      <c r="G55" s="44" t="s">
        <v>20</v>
      </c>
      <c r="H55" s="3"/>
      <c r="I55" s="58"/>
    </row>
    <row r="56" spans="2:9" x14ac:dyDescent="0.3">
      <c r="B56" s="106"/>
      <c r="C56" s="13"/>
      <c r="D56" s="13"/>
      <c r="E56" s="14">
        <v>20000</v>
      </c>
      <c r="F56" s="26">
        <v>2.54</v>
      </c>
      <c r="G56" s="44" t="s">
        <v>20</v>
      </c>
      <c r="H56" s="3"/>
      <c r="I56" s="58"/>
    </row>
    <row r="57" spans="2:9" x14ac:dyDescent="0.3">
      <c r="B57" s="106"/>
      <c r="C57" s="13"/>
      <c r="D57" s="13"/>
      <c r="E57" s="14">
        <v>30000</v>
      </c>
      <c r="F57" s="26">
        <v>3.81</v>
      </c>
      <c r="G57" s="44" t="s">
        <v>20</v>
      </c>
      <c r="H57" s="3"/>
      <c r="I57" s="58"/>
    </row>
    <row r="58" spans="2:9" ht="15" thickBot="1" x14ac:dyDescent="0.35">
      <c r="B58" s="106"/>
      <c r="C58" s="13"/>
      <c r="D58" s="13"/>
      <c r="E58" s="45">
        <v>40000</v>
      </c>
      <c r="F58" s="46">
        <v>5.08</v>
      </c>
      <c r="G58" s="47" t="s">
        <v>20</v>
      </c>
      <c r="H58" s="3"/>
      <c r="I58" s="58"/>
    </row>
    <row r="59" spans="2:9" x14ac:dyDescent="0.3">
      <c r="B59" s="106"/>
      <c r="C59" s="13"/>
      <c r="D59" s="109" t="s">
        <v>38</v>
      </c>
      <c r="E59" s="48">
        <v>50000</v>
      </c>
      <c r="F59" s="49">
        <v>6.35</v>
      </c>
      <c r="G59" s="50" t="s">
        <v>20</v>
      </c>
      <c r="H59" s="3"/>
      <c r="I59" s="58"/>
    </row>
    <row r="60" spans="2:9" x14ac:dyDescent="0.3">
      <c r="B60" s="106"/>
      <c r="C60" s="13"/>
      <c r="D60" s="110"/>
      <c r="E60" s="14">
        <v>60000</v>
      </c>
      <c r="F60" s="26">
        <v>7.62</v>
      </c>
      <c r="G60" s="44" t="s">
        <v>20</v>
      </c>
      <c r="H60" s="3"/>
      <c r="I60" s="58"/>
    </row>
    <row r="61" spans="2:9" x14ac:dyDescent="0.3">
      <c r="B61" s="106"/>
      <c r="C61" s="13"/>
      <c r="D61" s="110"/>
      <c r="E61" s="14">
        <v>70000</v>
      </c>
      <c r="F61" s="26">
        <v>8.89</v>
      </c>
      <c r="G61" s="44" t="s">
        <v>20</v>
      </c>
      <c r="H61" s="3"/>
      <c r="I61" s="58"/>
    </row>
    <row r="62" spans="2:9" x14ac:dyDescent="0.3">
      <c r="B62" s="106"/>
      <c r="C62" s="13"/>
      <c r="D62" s="110"/>
      <c r="E62" s="14">
        <v>80000</v>
      </c>
      <c r="F62" s="26">
        <v>10.16</v>
      </c>
      <c r="G62" s="44" t="s">
        <v>20</v>
      </c>
      <c r="H62" s="3"/>
      <c r="I62" s="58"/>
    </row>
    <row r="63" spans="2:9" x14ac:dyDescent="0.3">
      <c r="B63" s="106"/>
      <c r="C63" s="13"/>
      <c r="D63" s="110"/>
      <c r="E63" s="14">
        <v>90000</v>
      </c>
      <c r="F63" s="26">
        <v>11.43</v>
      </c>
      <c r="G63" s="44" t="s">
        <v>20</v>
      </c>
      <c r="H63" s="3"/>
      <c r="I63" s="58"/>
    </row>
    <row r="64" spans="2:9" x14ac:dyDescent="0.3">
      <c r="B64" s="106"/>
      <c r="C64" s="13"/>
      <c r="D64" s="110"/>
      <c r="E64" s="14">
        <v>100000</v>
      </c>
      <c r="F64" s="26">
        <v>12.7</v>
      </c>
      <c r="G64" s="44" t="s">
        <v>20</v>
      </c>
      <c r="H64" s="3"/>
      <c r="I64" s="58"/>
    </row>
    <row r="65" spans="2:9" x14ac:dyDescent="0.3">
      <c r="B65" s="106"/>
      <c r="C65" s="13"/>
      <c r="D65" s="110"/>
      <c r="E65" s="14">
        <v>110000</v>
      </c>
      <c r="F65" s="26">
        <v>13.97</v>
      </c>
      <c r="G65" s="44" t="s">
        <v>20</v>
      </c>
      <c r="H65" s="3"/>
      <c r="I65" s="58"/>
    </row>
    <row r="66" spans="2:9" ht="15" thickBot="1" x14ac:dyDescent="0.35">
      <c r="B66" s="106"/>
      <c r="C66" s="13"/>
      <c r="D66" s="111"/>
      <c r="E66" s="51">
        <v>120000</v>
      </c>
      <c r="F66" s="52">
        <v>15.24</v>
      </c>
      <c r="G66" s="53" t="s">
        <v>20</v>
      </c>
      <c r="H66" s="3"/>
      <c r="I66" s="58"/>
    </row>
    <row r="67" spans="2:9" x14ac:dyDescent="0.3">
      <c r="B67" s="106"/>
      <c r="C67" s="13"/>
      <c r="D67" s="13"/>
      <c r="E67" s="13"/>
      <c r="F67" s="13"/>
      <c r="G67" s="19"/>
      <c r="H67" s="3"/>
      <c r="I67" s="58"/>
    </row>
    <row r="68" spans="2:9" ht="15" thickBot="1" x14ac:dyDescent="0.35">
      <c r="B68" s="106"/>
      <c r="C68" s="13"/>
      <c r="D68" s="13"/>
      <c r="E68" s="13"/>
      <c r="F68" s="13"/>
      <c r="G68" s="19"/>
      <c r="H68" s="3"/>
      <c r="I68" s="58"/>
    </row>
    <row r="69" spans="2:9" ht="15" thickBot="1" x14ac:dyDescent="0.35">
      <c r="B69" s="106"/>
      <c r="C69" s="88" t="s">
        <v>39</v>
      </c>
      <c r="D69" s="88"/>
      <c r="E69" s="13"/>
      <c r="F69" s="54">
        <v>1.37</v>
      </c>
      <c r="G69" s="19" t="s">
        <v>20</v>
      </c>
      <c r="H69" s="3"/>
      <c r="I69" s="63"/>
    </row>
    <row r="70" spans="2:9" x14ac:dyDescent="0.3">
      <c r="B70" s="106"/>
      <c r="C70" s="67"/>
      <c r="D70" s="108" t="s">
        <v>40</v>
      </c>
      <c r="E70" s="108"/>
      <c r="F70" s="13"/>
      <c r="G70" s="19"/>
      <c r="H70" s="3"/>
      <c r="I70" s="58"/>
    </row>
    <row r="71" spans="2:9" x14ac:dyDescent="0.3">
      <c r="B71" s="106"/>
      <c r="C71" s="13"/>
      <c r="D71" s="108" t="s">
        <v>41</v>
      </c>
      <c r="E71" s="108"/>
      <c r="F71" s="13"/>
      <c r="G71" s="19"/>
      <c r="I71" s="58"/>
    </row>
    <row r="72" spans="2:9" ht="15" thickBot="1" x14ac:dyDescent="0.35">
      <c r="B72" s="107"/>
      <c r="C72" s="15"/>
      <c r="D72" s="15"/>
      <c r="E72" s="15"/>
      <c r="F72" s="15"/>
      <c r="G72" s="20"/>
      <c r="I72" s="64"/>
    </row>
    <row r="74" spans="2:9" ht="18" x14ac:dyDescent="0.35">
      <c r="D74" s="101" t="s">
        <v>10</v>
      </c>
      <c r="E74" s="101"/>
      <c r="F74" s="101"/>
      <c r="G74" s="101"/>
      <c r="I74" s="65">
        <f>I14+I16+I47+I50+I53+I69</f>
        <v>1.35</v>
      </c>
    </row>
    <row r="75" spans="2:9" ht="18" x14ac:dyDescent="0.35">
      <c r="D75" s="27"/>
      <c r="E75" s="27"/>
      <c r="F75" s="27"/>
      <c r="G75" s="27"/>
      <c r="I75" s="65"/>
    </row>
    <row r="76" spans="2:9" ht="18" x14ac:dyDescent="0.35">
      <c r="D76" s="101" t="s">
        <v>11</v>
      </c>
      <c r="E76" s="101"/>
      <c r="F76" s="101"/>
      <c r="G76" s="101"/>
      <c r="I76" s="65">
        <f>I74*1.09</f>
        <v>1.4715000000000003</v>
      </c>
    </row>
    <row r="79" spans="2:9" ht="27" customHeight="1" x14ac:dyDescent="0.3">
      <c r="B79" s="66">
        <v>1</v>
      </c>
      <c r="C79" s="99" t="s">
        <v>48</v>
      </c>
      <c r="D79" s="99"/>
      <c r="E79" s="99"/>
      <c r="F79" s="99"/>
      <c r="G79" s="99"/>
    </row>
    <row r="81" spans="2:7" ht="16.2" x14ac:dyDescent="0.3">
      <c r="B81" s="76">
        <v>2</v>
      </c>
      <c r="C81" s="81" t="s">
        <v>50</v>
      </c>
      <c r="D81" s="81"/>
      <c r="E81" s="81"/>
      <c r="F81" s="81"/>
      <c r="G81" s="81"/>
    </row>
    <row r="82" spans="2:7" ht="32.4" customHeight="1" x14ac:dyDescent="0.3">
      <c r="B82" s="77">
        <v>3</v>
      </c>
      <c r="C82" s="82" t="s">
        <v>51</v>
      </c>
      <c r="D82" s="82"/>
      <c r="E82" s="82"/>
      <c r="F82" s="82"/>
      <c r="G82" s="82"/>
    </row>
  </sheetData>
  <sheetProtection algorithmName="SHA-512" hashValue="HiA5DLK9E9xYoR0D9806yxDGOgKpBfglHp8/UVPNQmiO/0Bn72O4RkYEoq5RHlUeRkRLW06YhXySM1BbZqwVpw==" saltValue="C/v+vB7MfeVifou7JBTigQ==" spinCount="100000" sheet="1" objects="1" scenarios="1"/>
  <mergeCells count="30">
    <mergeCell ref="Q17:T17"/>
    <mergeCell ref="D74:G74"/>
    <mergeCell ref="D76:G76"/>
    <mergeCell ref="B13:B39"/>
    <mergeCell ref="B42:B72"/>
    <mergeCell ref="D70:E70"/>
    <mergeCell ref="D59:D66"/>
    <mergeCell ref="C69:D69"/>
    <mergeCell ref="D71:E71"/>
    <mergeCell ref="F54:G54"/>
    <mergeCell ref="C50:D50"/>
    <mergeCell ref="C51:D51"/>
    <mergeCell ref="C44:D44"/>
    <mergeCell ref="E48:G48"/>
    <mergeCell ref="C38:D39"/>
    <mergeCell ref="C81:G81"/>
    <mergeCell ref="C82:G82"/>
    <mergeCell ref="E47:G47"/>
    <mergeCell ref="B7:I7"/>
    <mergeCell ref="C10:F10"/>
    <mergeCell ref="B9:G9"/>
    <mergeCell ref="C43:D43"/>
    <mergeCell ref="B8:G8"/>
    <mergeCell ref="B11:G11"/>
    <mergeCell ref="C16:G16"/>
    <mergeCell ref="D17:G17"/>
    <mergeCell ref="F18:G18"/>
    <mergeCell ref="C14:D14"/>
    <mergeCell ref="C12:D12"/>
    <mergeCell ref="C79:G79"/>
  </mergeCells>
  <pageMargins left="0.70866141732283472" right="0.70866141732283472" top="0.55118110236220474" bottom="0.55118110236220474" header="0.31496062992125984" footer="0.31496062992125984"/>
  <pageSetup paperSize="5" scale="5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4EC58139DA684E9AD90F86C742B2D1" ma:contentTypeVersion="14" ma:contentTypeDescription="Create a new document." ma:contentTypeScope="" ma:versionID="4397baba224b6d452b8399b44c4a1af5">
  <xsd:schema xmlns:xsd="http://www.w3.org/2001/XMLSchema" xmlns:xs="http://www.w3.org/2001/XMLSchema" xmlns:p="http://schemas.microsoft.com/office/2006/metadata/properties" xmlns:ns2="1b11901f-624a-4c3a-9c8d-d3442876088b" xmlns:ns3="2ca7a0ce-f931-4d65-96ac-bab7152f8928" targetNamespace="http://schemas.microsoft.com/office/2006/metadata/properties" ma:root="true" ma:fieldsID="10614e11b20ea1acb89f93c4a986433f" ns2:_="" ns3:_="">
    <xsd:import namespace="1b11901f-624a-4c3a-9c8d-d3442876088b"/>
    <xsd:import namespace="2ca7a0ce-f931-4d65-96ac-bab7152f89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1901f-624a-4c3a-9c8d-d344287608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7a0ce-f931-4d65-96ac-bab7152f892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1b11901f-624a-4c3a-9c8d-d3442876088b" xsi:nil="true"/>
  </documentManagement>
</p:properties>
</file>

<file path=customXml/itemProps1.xml><?xml version="1.0" encoding="utf-8"?>
<ds:datastoreItem xmlns:ds="http://schemas.openxmlformats.org/officeDocument/2006/customXml" ds:itemID="{AC010EF1-B50E-42B4-8112-9FF6E16B15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49FA07-E440-4EF3-8F81-2DE8D6F666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1901f-624a-4c3a-9c8d-d3442876088b"/>
    <ds:schemaRef ds:uri="2ca7a0ce-f931-4d65-96ac-bab7152f89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3642C7-3849-424E-AE7A-E34CE167B8EF}">
  <ds:schemaRefs>
    <ds:schemaRef ds:uri="http://schemas.microsoft.com/office/2006/metadata/properties"/>
    <ds:schemaRef ds:uri="http://schemas.microsoft.com/office/infopath/2007/PartnerControls"/>
    <ds:schemaRef ds:uri="1b11901f-624a-4c3a-9c8d-d344287608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Desjardins</vt:lpstr>
      <vt:lpstr>Desjardins!Zone_d_impression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Fabryce Martel</dc:creator>
  <cp:keywords/>
  <dc:description/>
  <cp:lastModifiedBy>Fabryce Martel</cp:lastModifiedBy>
  <cp:revision/>
  <cp:lastPrinted>2021-11-17T13:26:58Z</cp:lastPrinted>
  <dcterms:created xsi:type="dcterms:W3CDTF">2021-10-05T14:11:40Z</dcterms:created>
  <dcterms:modified xsi:type="dcterms:W3CDTF">2022-04-12T19:16:25Z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0x010100D44EC58139DA684E9AD90F86C742B2D1</vt:lpwstr>
  </property>
</Properties>
</file>